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8FB6F93-6C38-4ACE-96E9-99ADCA36264D}" xr6:coauthVersionLast="47" xr6:coauthVersionMax="47" xr10:uidLastSave="{00000000-0000-0000-0000-000000000000}"/>
  <bookViews>
    <workbookView xWindow="-120" yWindow="-120" windowWidth="20730" windowHeight="11040" xr2:uid="{5A5008EA-F15E-4E5C-9A97-A6A736602059}"/>
  </bookViews>
  <sheets>
    <sheet name="Hoj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s="1"/>
  <c r="E9" i="1"/>
  <c r="G9" i="1" s="1"/>
  <c r="E6" i="1"/>
  <c r="G6" i="1" s="1"/>
  <c r="E5" i="1"/>
  <c r="G5" i="1" s="1"/>
  <c r="I29" i="1" l="1"/>
  <c r="I28" i="1"/>
  <c r="I27" i="1"/>
  <c r="G25" i="1"/>
  <c r="G24" i="1"/>
  <c r="G23" i="1"/>
  <c r="G22" i="1"/>
  <c r="G21" i="1"/>
  <c r="G20" i="1"/>
  <c r="G19" i="1"/>
  <c r="E13" i="1"/>
  <c r="G13" i="1" s="1"/>
  <c r="E11" i="1"/>
  <c r="G11" i="1" s="1"/>
  <c r="E10" i="1"/>
  <c r="G10" i="1" s="1"/>
  <c r="E8" i="1"/>
  <c r="G8" i="1" s="1"/>
  <c r="E7" i="1"/>
  <c r="G7" i="1" s="1"/>
  <c r="E4" i="1"/>
  <c r="G4" i="1" s="1"/>
  <c r="G26" i="1" l="1"/>
  <c r="G14" i="1"/>
  <c r="G27" i="1" l="1"/>
  <c r="G28" i="1" s="1"/>
  <c r="G29" i="1" s="1"/>
  <c r="G32" i="1" l="1"/>
  <c r="G35" i="1" s="1"/>
</calcChain>
</file>

<file path=xl/sharedStrings.xml><?xml version="1.0" encoding="utf-8"?>
<sst xmlns="http://schemas.openxmlformats.org/spreadsheetml/2006/main" count="42" uniqueCount="38">
  <si>
    <t>1. COSTOS DE PERSONAL DE LA INTERVENTORÍA</t>
  </si>
  <si>
    <t>PERSONAL PROFESIONAL</t>
  </si>
  <si>
    <t xml:space="preserve">SUELDO BÁSICO </t>
  </si>
  <si>
    <t>DEDICACIÓN</t>
  </si>
  <si>
    <t>FM</t>
  </si>
  <si>
    <t>VALOR MES</t>
  </si>
  <si>
    <t>MESES</t>
  </si>
  <si>
    <t>TOTAL</t>
  </si>
  <si>
    <t>DIRECTOR DE INTERVENTORÍA</t>
  </si>
  <si>
    <t>ESPECIALISTA EN VÍAS</t>
  </si>
  <si>
    <t>ESPECIALISTA EN GEOTECNIA</t>
  </si>
  <si>
    <t>ESPECIALLISTA HIDRÁULICO</t>
  </si>
  <si>
    <t>PROFESIONAL AMBIENTAL</t>
  </si>
  <si>
    <t>PROFESIONAL SISO</t>
  </si>
  <si>
    <t>PROFESIONAL SOCIAL</t>
  </si>
  <si>
    <t>RESIDENTE DE INTERVENTORÍA</t>
  </si>
  <si>
    <t>TOPÓGRAFO</t>
  </si>
  <si>
    <t>2. OTROS COSTOS DIRECTOS</t>
  </si>
  <si>
    <t>DESCRIPCIÓN</t>
  </si>
  <si>
    <t>UNIDAD</t>
  </si>
  <si>
    <t>CANTIDAD</t>
  </si>
  <si>
    <t>TARIFA MENSUAL</t>
  </si>
  <si>
    <t>VALOR</t>
  </si>
  <si>
    <t>OFICINA (INCLUYE SERVICIOS PÚBLICOS)</t>
  </si>
  <si>
    <t>MES</t>
  </si>
  <si>
    <t>COSTOS PÓLIZAS</t>
  </si>
  <si>
    <t>UND</t>
  </si>
  <si>
    <t>ALQUILER VEHÍCULO</t>
  </si>
  <si>
    <t>COSTOS ADMINISTRATIVOS</t>
  </si>
  <si>
    <t>GL</t>
  </si>
  <si>
    <t>ENSAYOS</t>
  </si>
  <si>
    <t>EQUIPOS DE TOPOGRAFÍA</t>
  </si>
  <si>
    <t>ASESORÍA CONTABLE</t>
  </si>
  <si>
    <t>IVA</t>
  </si>
  <si>
    <t>SMMLV</t>
  </si>
  <si>
    <t>ESPECIALLISTA ESTRUCTURAL</t>
  </si>
  <si>
    <t xml:space="preserve">TOTAL COSTO DIRECTO Y COSTO PERSONAL </t>
  </si>
  <si>
    <t>TOTAL DE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</si>
</sst>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9" fontId="0" fillId="0" borderId="1" xfId="2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9" fontId="0" fillId="0" borderId="0" xfId="2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44" fontId="0" fillId="0" borderId="0" xfId="0" applyNumberFormat="1"/>
    <xf numFmtId="2" fontId="0" fillId="0" borderId="0" xfId="1" applyNumberFormat="1" applyFont="1" applyAlignment="1">
      <alignment horizontal="center"/>
    </xf>
    <xf numFmtId="9" fontId="0" fillId="0" borderId="0" xfId="0" applyNumberFormat="1"/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1" applyFont="1" applyFill="1" applyBorder="1" applyAlignment="1">
      <alignment horizontal="center"/>
    </xf>
    <xf numFmtId="9" fontId="0" fillId="0" borderId="2" xfId="2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1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4" fontId="2" fillId="2" borderId="10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/>
    </xf>
    <xf numFmtId="44" fontId="0" fillId="0" borderId="12" xfId="1" applyFont="1" applyBorder="1" applyAlignment="1">
      <alignment horizontal="center"/>
    </xf>
    <xf numFmtId="44" fontId="0" fillId="0" borderId="13" xfId="1" applyFont="1" applyBorder="1" applyAlignment="1">
      <alignment horizontal="center"/>
    </xf>
    <xf numFmtId="44" fontId="2" fillId="0" borderId="13" xfId="0" applyNumberFormat="1" applyFont="1" applyBorder="1"/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--Disco%20local\0---%20SECOP\0-%20SECOP%202\000-%20NUEVOS%202026\7%20-%20TOCANCIP&#193;%20INTERVENTOR&#205;A\C&#193;LCULOS%20Y%20PERS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2">
          <cell r="H2">
            <v>465182533</v>
          </cell>
        </row>
        <row r="3">
          <cell r="H3">
            <v>88384681</v>
          </cell>
        </row>
        <row r="4">
          <cell r="H4">
            <v>553567214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B378-61A7-4E4A-8C61-B2698E12B59C}">
  <dimension ref="A1:I35"/>
  <sheetViews>
    <sheetView showGridLines="0" tabSelected="1" topLeftCell="A19" workbookViewId="0">
      <selection sqref="A1:G29"/>
    </sheetView>
  </sheetViews>
  <sheetFormatPr baseColWidth="10" defaultRowHeight="15" x14ac:dyDescent="0.25"/>
  <cols>
    <col min="1" max="1" width="26.85546875" customWidth="1"/>
    <col min="2" max="2" width="18.7109375" customWidth="1"/>
    <col min="3" max="3" width="12.42578125" customWidth="1"/>
    <col min="4" max="4" width="8.28515625" customWidth="1"/>
    <col min="5" max="5" width="15.140625" bestFit="1" customWidth="1"/>
    <col min="6" max="6" width="16.140625" bestFit="1" customWidth="1"/>
    <col min="7" max="7" width="16.7109375" bestFit="1" customWidth="1"/>
    <col min="9" max="9" width="16.140625" bestFit="1" customWidth="1"/>
  </cols>
  <sheetData>
    <row r="1" spans="1:7" x14ac:dyDescent="0.25">
      <c r="A1" s="14" t="s">
        <v>0</v>
      </c>
      <c r="B1" s="15"/>
      <c r="C1" s="15"/>
      <c r="D1" s="15"/>
      <c r="E1" s="15"/>
      <c r="F1" s="15"/>
      <c r="G1" s="16"/>
    </row>
    <row r="2" spans="1:7" ht="15.75" thickBot="1" x14ac:dyDescent="0.3">
      <c r="A2" s="17"/>
      <c r="B2" s="18"/>
      <c r="C2" s="18"/>
      <c r="D2" s="18"/>
      <c r="E2" s="18"/>
      <c r="F2" s="18"/>
      <c r="G2" s="19"/>
    </row>
    <row r="3" spans="1:7" ht="15.75" thickBot="1" x14ac:dyDescent="0.3">
      <c r="A3" s="24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6" t="s">
        <v>7</v>
      </c>
    </row>
    <row r="4" spans="1:7" x14ac:dyDescent="0.25">
      <c r="A4" s="20" t="s">
        <v>8</v>
      </c>
      <c r="B4" s="21">
        <v>3500000</v>
      </c>
      <c r="C4" s="22">
        <v>0.3</v>
      </c>
      <c r="D4" s="20">
        <v>2.2000000000000002</v>
      </c>
      <c r="E4" s="23">
        <f>+B4*C4*D4</f>
        <v>2310000</v>
      </c>
      <c r="F4" s="20">
        <v>7</v>
      </c>
      <c r="G4" s="23">
        <f>+F4*E4</f>
        <v>16170000</v>
      </c>
    </row>
    <row r="5" spans="1:7" x14ac:dyDescent="0.25">
      <c r="A5" s="8" t="s">
        <v>15</v>
      </c>
      <c r="B5" s="2">
        <v>3500000</v>
      </c>
      <c r="C5" s="3">
        <v>1</v>
      </c>
      <c r="D5" s="8">
        <v>2.2000000000000002</v>
      </c>
      <c r="E5" s="4">
        <f t="shared" ref="E5:E6" si="0">+B5*C5*D5</f>
        <v>7700000.0000000009</v>
      </c>
      <c r="F5" s="8">
        <v>7</v>
      </c>
      <c r="G5" s="4">
        <f t="shared" ref="G5:G6" si="1">+F5*E5</f>
        <v>53900000.000000007</v>
      </c>
    </row>
    <row r="6" spans="1:7" x14ac:dyDescent="0.25">
      <c r="A6" s="8" t="s">
        <v>16</v>
      </c>
      <c r="B6" s="2">
        <v>2500000</v>
      </c>
      <c r="C6" s="3">
        <v>1</v>
      </c>
      <c r="D6" s="8">
        <v>2.2000000000000002</v>
      </c>
      <c r="E6" s="4">
        <f t="shared" si="0"/>
        <v>5500000</v>
      </c>
      <c r="F6" s="8">
        <v>7</v>
      </c>
      <c r="G6" s="4">
        <f t="shared" si="1"/>
        <v>38500000</v>
      </c>
    </row>
    <row r="7" spans="1:7" x14ac:dyDescent="0.25">
      <c r="A7" s="1" t="s">
        <v>9</v>
      </c>
      <c r="B7" s="2">
        <v>3500000</v>
      </c>
      <c r="C7" s="3">
        <v>0.2</v>
      </c>
      <c r="D7" s="1">
        <v>2.2000000000000002</v>
      </c>
      <c r="E7" s="4">
        <f t="shared" ref="E7:E13" si="2">+B7*C7*D7</f>
        <v>1540000.0000000002</v>
      </c>
      <c r="F7" s="1">
        <v>7</v>
      </c>
      <c r="G7" s="4">
        <f t="shared" ref="G7:G13" si="3">+F7*E7</f>
        <v>10780000.000000002</v>
      </c>
    </row>
    <row r="8" spans="1:7" x14ac:dyDescent="0.25">
      <c r="A8" s="1" t="s">
        <v>10</v>
      </c>
      <c r="B8" s="2">
        <v>3500000</v>
      </c>
      <c r="C8" s="3">
        <v>0.2</v>
      </c>
      <c r="D8" s="1">
        <v>2.2000000000000002</v>
      </c>
      <c r="E8" s="4">
        <f t="shared" si="2"/>
        <v>1540000.0000000002</v>
      </c>
      <c r="F8" s="1">
        <v>7</v>
      </c>
      <c r="G8" s="4">
        <f t="shared" si="3"/>
        <v>10780000.000000002</v>
      </c>
    </row>
    <row r="9" spans="1:7" x14ac:dyDescent="0.25">
      <c r="A9" s="8" t="s">
        <v>35</v>
      </c>
      <c r="B9" s="2">
        <v>3500000</v>
      </c>
      <c r="C9" s="3">
        <v>0.2</v>
      </c>
      <c r="D9" s="8">
        <v>2.2000000000000002</v>
      </c>
      <c r="E9" s="4">
        <f t="shared" ref="E9" si="4">+B9*C9*D9</f>
        <v>1540000.0000000002</v>
      </c>
      <c r="F9" s="8">
        <v>7</v>
      </c>
      <c r="G9" s="4">
        <f t="shared" ref="G9" si="5">+F9*E9</f>
        <v>10780000.000000002</v>
      </c>
    </row>
    <row r="10" spans="1:7" x14ac:dyDescent="0.25">
      <c r="A10" s="1" t="s">
        <v>11</v>
      </c>
      <c r="B10" s="2">
        <v>3500000</v>
      </c>
      <c r="C10" s="3">
        <v>0.2</v>
      </c>
      <c r="D10" s="1">
        <v>2.2000000000000002</v>
      </c>
      <c r="E10" s="4">
        <f t="shared" si="2"/>
        <v>1540000.0000000002</v>
      </c>
      <c r="F10" s="1">
        <v>7</v>
      </c>
      <c r="G10" s="4">
        <f t="shared" si="3"/>
        <v>10780000.000000002</v>
      </c>
    </row>
    <row r="11" spans="1:7" x14ac:dyDescent="0.25">
      <c r="A11" s="1" t="s">
        <v>12</v>
      </c>
      <c r="B11" s="2">
        <v>3500000</v>
      </c>
      <c r="C11" s="3">
        <v>0.25</v>
      </c>
      <c r="D11" s="1">
        <v>2.2000000000000002</v>
      </c>
      <c r="E11" s="4">
        <f t="shared" si="2"/>
        <v>1925000.0000000002</v>
      </c>
      <c r="F11" s="1">
        <v>7</v>
      </c>
      <c r="G11" s="4">
        <f t="shared" si="3"/>
        <v>13475000.000000002</v>
      </c>
    </row>
    <row r="12" spans="1:7" x14ac:dyDescent="0.25">
      <c r="A12" s="8" t="s">
        <v>14</v>
      </c>
      <c r="B12" s="2">
        <v>2000000</v>
      </c>
      <c r="C12" s="3">
        <v>1</v>
      </c>
      <c r="D12" s="8">
        <v>2.2000000000000002</v>
      </c>
      <c r="E12" s="4">
        <f t="shared" ref="E12" si="6">+B12*C12*D12</f>
        <v>4400000</v>
      </c>
      <c r="F12" s="8">
        <v>7</v>
      </c>
      <c r="G12" s="4">
        <f t="shared" ref="G12" si="7">+F12*E12</f>
        <v>30800000</v>
      </c>
    </row>
    <row r="13" spans="1:7" x14ac:dyDescent="0.25">
      <c r="A13" s="1" t="s">
        <v>13</v>
      </c>
      <c r="B13" s="2">
        <v>3500000</v>
      </c>
      <c r="C13" s="3">
        <v>1</v>
      </c>
      <c r="D13" s="1">
        <v>2.2000000000000002</v>
      </c>
      <c r="E13" s="4">
        <f t="shared" si="2"/>
        <v>7700000.0000000009</v>
      </c>
      <c r="F13" s="1">
        <v>7</v>
      </c>
      <c r="G13" s="4">
        <f t="shared" si="3"/>
        <v>53900000.000000007</v>
      </c>
    </row>
    <row r="14" spans="1:7" x14ac:dyDescent="0.25">
      <c r="A14" s="5"/>
      <c r="B14" s="6"/>
      <c r="C14" s="7"/>
      <c r="D14" s="5"/>
      <c r="E14" s="6"/>
      <c r="F14" s="5"/>
      <c r="G14" s="4">
        <f>SUM(G4:G13)</f>
        <v>249865000</v>
      </c>
    </row>
    <row r="15" spans="1:7" ht="15.75" thickBot="1" x14ac:dyDescent="0.3">
      <c r="A15" s="5"/>
      <c r="B15" s="6"/>
      <c r="C15" s="7"/>
      <c r="D15" s="5"/>
      <c r="E15" s="6"/>
      <c r="F15" s="5"/>
      <c r="G15" s="6"/>
    </row>
    <row r="16" spans="1:7" x14ac:dyDescent="0.25">
      <c r="A16" s="14" t="s">
        <v>17</v>
      </c>
      <c r="B16" s="15"/>
      <c r="C16" s="15"/>
      <c r="D16" s="15"/>
      <c r="E16" s="15"/>
      <c r="F16" s="15"/>
      <c r="G16" s="16"/>
    </row>
    <row r="17" spans="1:9" ht="15.75" thickBot="1" x14ac:dyDescent="0.3">
      <c r="A17" s="17"/>
      <c r="B17" s="18"/>
      <c r="C17" s="18"/>
      <c r="D17" s="18"/>
      <c r="E17" s="18"/>
      <c r="F17" s="18"/>
      <c r="G17" s="19"/>
    </row>
    <row r="18" spans="1:9" ht="30.75" thickBot="1" x14ac:dyDescent="0.3">
      <c r="A18" s="29" t="s">
        <v>18</v>
      </c>
      <c r="B18" s="30"/>
      <c r="C18" s="30"/>
      <c r="D18" s="31" t="s">
        <v>19</v>
      </c>
      <c r="E18" s="32" t="s">
        <v>20</v>
      </c>
      <c r="F18" s="33" t="s">
        <v>21</v>
      </c>
      <c r="G18" s="34" t="s">
        <v>22</v>
      </c>
    </row>
    <row r="19" spans="1:9" x14ac:dyDescent="0.25">
      <c r="A19" s="27" t="s">
        <v>23</v>
      </c>
      <c r="B19" s="27"/>
      <c r="C19" s="27"/>
      <c r="D19" s="20" t="s">
        <v>24</v>
      </c>
      <c r="E19" s="28">
        <v>7</v>
      </c>
      <c r="F19" s="23">
        <v>2500000</v>
      </c>
      <c r="G19" s="23">
        <f>+E19*F19</f>
        <v>17500000</v>
      </c>
    </row>
    <row r="20" spans="1:9" x14ac:dyDescent="0.25">
      <c r="A20" s="13" t="s">
        <v>25</v>
      </c>
      <c r="B20" s="13"/>
      <c r="C20" s="13"/>
      <c r="D20" s="1" t="s">
        <v>26</v>
      </c>
      <c r="E20" s="9">
        <v>1</v>
      </c>
      <c r="F20" s="4">
        <v>6447397.3399999999</v>
      </c>
      <c r="G20" s="4">
        <f t="shared" ref="G20:G25" si="8">+E20*F20</f>
        <v>6447397.3399999999</v>
      </c>
    </row>
    <row r="21" spans="1:9" x14ac:dyDescent="0.25">
      <c r="A21" s="13" t="s">
        <v>27</v>
      </c>
      <c r="B21" s="13"/>
      <c r="C21" s="13"/>
      <c r="D21" s="1" t="s">
        <v>24</v>
      </c>
      <c r="E21" s="9">
        <v>7</v>
      </c>
      <c r="F21" s="4">
        <v>4000000</v>
      </c>
      <c r="G21" s="4">
        <f t="shared" si="8"/>
        <v>28000000</v>
      </c>
    </row>
    <row r="22" spans="1:9" x14ac:dyDescent="0.25">
      <c r="A22" s="13" t="s">
        <v>28</v>
      </c>
      <c r="B22" s="13"/>
      <c r="C22" s="13"/>
      <c r="D22" s="1" t="s">
        <v>29</v>
      </c>
      <c r="E22" s="9">
        <v>1</v>
      </c>
      <c r="F22" s="4">
        <v>96870135.659999877</v>
      </c>
      <c r="G22" s="4">
        <f t="shared" si="8"/>
        <v>96870135.659999877</v>
      </c>
    </row>
    <row r="23" spans="1:9" x14ac:dyDescent="0.25">
      <c r="A23" s="13" t="s">
        <v>30</v>
      </c>
      <c r="B23" s="13"/>
      <c r="C23" s="13"/>
      <c r="D23" s="1" t="s">
        <v>26</v>
      </c>
      <c r="E23" s="9">
        <v>7</v>
      </c>
      <c r="F23" s="4">
        <v>4000000</v>
      </c>
      <c r="G23" s="4">
        <f t="shared" si="8"/>
        <v>28000000</v>
      </c>
    </row>
    <row r="24" spans="1:9" x14ac:dyDescent="0.25">
      <c r="A24" s="13" t="s">
        <v>31</v>
      </c>
      <c r="B24" s="13"/>
      <c r="C24" s="13"/>
      <c r="D24" s="1" t="s">
        <v>24</v>
      </c>
      <c r="E24" s="9">
        <v>7</v>
      </c>
      <c r="F24" s="4">
        <v>3500000</v>
      </c>
      <c r="G24" s="4">
        <f t="shared" si="8"/>
        <v>24500000</v>
      </c>
    </row>
    <row r="25" spans="1:9" x14ac:dyDescent="0.25">
      <c r="A25" s="13" t="s">
        <v>32</v>
      </c>
      <c r="B25" s="13"/>
      <c r="C25" s="13"/>
      <c r="D25" s="1" t="s">
        <v>24</v>
      </c>
      <c r="E25" s="9">
        <v>7</v>
      </c>
      <c r="F25" s="4">
        <v>2000000</v>
      </c>
      <c r="G25" s="4">
        <f t="shared" si="8"/>
        <v>14000000</v>
      </c>
    </row>
    <row r="26" spans="1:9" ht="15.75" thickBot="1" x14ac:dyDescent="0.3">
      <c r="A26" s="5"/>
      <c r="B26" s="6"/>
      <c r="C26" s="7"/>
      <c r="D26" s="5"/>
      <c r="E26" s="6"/>
      <c r="F26" s="5"/>
      <c r="G26" s="35">
        <f>SUM(G19:G25)</f>
        <v>215317532.99999988</v>
      </c>
    </row>
    <row r="27" spans="1:9" ht="60" x14ac:dyDescent="0.25">
      <c r="A27" s="5"/>
      <c r="B27" s="6"/>
      <c r="C27" s="7"/>
      <c r="D27" s="5"/>
      <c r="E27" s="6"/>
      <c r="F27" s="38" t="s">
        <v>36</v>
      </c>
      <c r="G27" s="36">
        <f>+G14+G26</f>
        <v>465182532.99999988</v>
      </c>
      <c r="I27" s="10">
        <f>+[1]Hoja1!H2</f>
        <v>465182533</v>
      </c>
    </row>
    <row r="28" spans="1:9" x14ac:dyDescent="0.25">
      <c r="A28" s="5"/>
      <c r="B28" s="6"/>
      <c r="C28" s="7"/>
      <c r="D28" s="5"/>
      <c r="E28" s="6"/>
      <c r="F28" s="39" t="s">
        <v>33</v>
      </c>
      <c r="G28" s="36">
        <f>+ROUND((G27*0.19),0)</f>
        <v>88384681</v>
      </c>
      <c r="I28" s="10">
        <f>+[1]Hoja1!H3</f>
        <v>88384681</v>
      </c>
    </row>
    <row r="29" spans="1:9" ht="30.75" thickBot="1" x14ac:dyDescent="0.3">
      <c r="F29" s="40" t="s">
        <v>37</v>
      </c>
      <c r="G29" s="37">
        <f>+G27+G28</f>
        <v>553567213.99999988</v>
      </c>
      <c r="I29" s="10">
        <f>+[1]Hoja1!H4</f>
        <v>553567214</v>
      </c>
    </row>
    <row r="31" spans="1:9" x14ac:dyDescent="0.25">
      <c r="G31" s="6">
        <v>1750905</v>
      </c>
    </row>
    <row r="32" spans="1:9" x14ac:dyDescent="0.25">
      <c r="G32" s="11">
        <f>+G29/G31</f>
        <v>316.16062207829657</v>
      </c>
      <c r="H32" t="s">
        <v>34</v>
      </c>
    </row>
    <row r="34" spans="7:7" x14ac:dyDescent="0.25">
      <c r="G34" s="12">
        <v>0.4</v>
      </c>
    </row>
    <row r="35" spans="7:7" x14ac:dyDescent="0.25">
      <c r="G35">
        <f>+G32*G34</f>
        <v>126.46424883131863</v>
      </c>
    </row>
  </sheetData>
  <mergeCells count="10">
    <mergeCell ref="A25:C25"/>
    <mergeCell ref="A18:C18"/>
    <mergeCell ref="A19:C19"/>
    <mergeCell ref="A20:C20"/>
    <mergeCell ref="A21:C21"/>
    <mergeCell ref="A22:C22"/>
    <mergeCell ref="A23:C23"/>
    <mergeCell ref="A24:C24"/>
    <mergeCell ref="A1:G2"/>
    <mergeCell ref="A16:G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BARBOSA</dc:creator>
  <cp:lastModifiedBy>MIGUEL STIVEN CHITIVA MESTIZO</cp:lastModifiedBy>
  <dcterms:created xsi:type="dcterms:W3CDTF">2026-06-19T22:22:45Z</dcterms:created>
  <dcterms:modified xsi:type="dcterms:W3CDTF">2026-06-26T23:33:31Z</dcterms:modified>
</cp:coreProperties>
</file>